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g\Desktop\喀痰Web修正\金内さんへ\"/>
    </mc:Choice>
  </mc:AlternateContent>
  <xr:revisionPtr revIDLastSave="0" documentId="13_ncr:1_{457C6C68-27C3-48DA-B8E5-BB9CE2E5D91E}" xr6:coauthVersionLast="47" xr6:coauthVersionMax="47" xr10:uidLastSave="{00000000-0000-0000-0000-000000000000}"/>
  <bookViews>
    <workbookView xWindow="0" yWindow="1560" windowWidth="29040" windowHeight="16440" xr2:uid="{00000000-000D-0000-FFFF-FFFF00000000}"/>
  </bookViews>
  <sheets>
    <sheet name="様式4" sheetId="3" r:id="rId1"/>
  </sheets>
  <definedNames>
    <definedName name="_xlnm._FilterDatabase" localSheetId="0" hidden="1">様式4!#REF!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3" i="3" l="1"/>
  <c r="AO14" i="3"/>
  <c r="AO13" i="3"/>
  <c r="AN14" i="3"/>
  <c r="AN15" i="3"/>
  <c r="AO15" i="3"/>
  <c r="AJ13" i="3" l="1"/>
  <c r="AM13" i="3" s="1"/>
  <c r="AJ14" i="3"/>
  <c r="AM14" i="3" s="1"/>
  <c r="AP14" i="3" l="1"/>
  <c r="AQ14" i="3" s="1"/>
  <c r="AP13" i="3"/>
  <c r="AQ13" i="3" s="1"/>
  <c r="AJ11" i="3"/>
  <c r="AJ12" i="3"/>
  <c r="AJ15" i="3"/>
  <c r="AM15" i="3" s="1"/>
  <c r="AJ16" i="3"/>
  <c r="AQ15" i="3" l="1"/>
  <c r="AP15" i="3"/>
  <c r="AJ10" i="3"/>
  <c r="AM16" i="3" l="1"/>
  <c r="AM12" i="3"/>
  <c r="AM11" i="3"/>
  <c r="AO11" i="3"/>
  <c r="AN11" i="3"/>
  <c r="AM10" i="3"/>
  <c r="AO10" i="3"/>
  <c r="AN10" i="3"/>
  <c r="AO16" i="3"/>
  <c r="AO12" i="3"/>
  <c r="AN16" i="3"/>
  <c r="AN12" i="3"/>
  <c r="AP10" i="3" l="1"/>
  <c r="AQ10" i="3" s="1"/>
  <c r="AP11" i="3"/>
  <c r="AQ11" i="3" s="1"/>
  <c r="AP12" i="3"/>
  <c r="AQ12" i="3" s="1"/>
  <c r="AQ16" i="3"/>
  <c r="AP16" i="3"/>
</calcChain>
</file>

<file path=xl/sharedStrings.xml><?xml version="1.0" encoding="utf-8"?>
<sst xmlns="http://schemas.openxmlformats.org/spreadsheetml/2006/main" count="117" uniqueCount="38">
  <si>
    <t>最終３回</t>
    <rPh sb="0" eb="2">
      <t>サイシュウ</t>
    </rPh>
    <rPh sb="3" eb="4">
      <t>カイ</t>
    </rPh>
    <phoneticPr fontId="2"/>
  </si>
  <si>
    <t>回数</t>
    <rPh sb="0" eb="2">
      <t>カイスウ</t>
    </rPh>
    <phoneticPr fontId="2"/>
  </si>
  <si>
    <t>修了
認定</t>
    <rPh sb="0" eb="2">
      <t>シュウリョウ</t>
    </rPh>
    <rPh sb="3" eb="5">
      <t>ニンテイ</t>
    </rPh>
    <phoneticPr fontId="2"/>
  </si>
  <si>
    <t>累積
成功率</t>
    <rPh sb="0" eb="2">
      <t>ルイセキ</t>
    </rPh>
    <rPh sb="3" eb="5">
      <t>セイコウ</t>
    </rPh>
    <rPh sb="5" eb="6">
      <t>リツ</t>
    </rPh>
    <phoneticPr fontId="2"/>
  </si>
  <si>
    <t>全て成功</t>
    <rPh sb="0" eb="1">
      <t>スベ</t>
    </rPh>
    <rPh sb="2" eb="4">
      <t>セイコウ</t>
    </rPh>
    <phoneticPr fontId="2"/>
  </si>
  <si>
    <t>鼻腔内のたんの吸引</t>
  </si>
  <si>
    <t>経鼻経管栄養</t>
  </si>
  <si>
    <t>不成功有り</t>
    <rPh sb="0" eb="3">
      <t>フセイコウ</t>
    </rPh>
    <rPh sb="3" eb="4">
      <t>ア</t>
    </rPh>
    <phoneticPr fontId="2"/>
  </si>
  <si>
    <t>○</t>
  </si>
  <si>
    <t>類型</t>
    <rPh sb="0" eb="2">
      <t>ルイケイ</t>
    </rPh>
    <phoneticPr fontId="2"/>
  </si>
  <si>
    <t>区　　　　分</t>
    <rPh sb="0" eb="1">
      <t>ク</t>
    </rPh>
    <rPh sb="5" eb="6">
      <t>ブン</t>
    </rPh>
    <phoneticPr fontId="2"/>
  </si>
  <si>
    <t>×</t>
  </si>
  <si>
    <t>３　指導看護師名</t>
    <phoneticPr fontId="2"/>
  </si>
  <si>
    <t>※</t>
    <phoneticPr fontId="2"/>
  </si>
  <si>
    <t>成功率</t>
    <rPh sb="0" eb="3">
      <t>セイコウリツ</t>
    </rPh>
    <phoneticPr fontId="2"/>
  </si>
  <si>
    <t>最終３回</t>
  </si>
  <si>
    <t>計</t>
    <rPh sb="0" eb="1">
      <t>ケイ</t>
    </rPh>
    <phoneticPr fontId="2"/>
  </si>
  <si>
    <t>　回数が不足する場合は、適宜追加してください。</t>
    <rPh sb="1" eb="3">
      <t>カイスウ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2"/>
  </si>
  <si>
    <t>２　研修受講者名</t>
    <phoneticPr fontId="2"/>
  </si>
  <si>
    <t>１　受講番号</t>
    <rPh sb="2" eb="3">
      <t>ウケ</t>
    </rPh>
    <rPh sb="3" eb="4">
      <t>コウ</t>
    </rPh>
    <rPh sb="4" eb="6">
      <t>バンゴウ</t>
    </rPh>
    <phoneticPr fontId="2"/>
  </si>
  <si>
    <t>第一号研修
第二号研修</t>
    <rPh sb="0" eb="1">
      <t>ダイ</t>
    </rPh>
    <rPh sb="1" eb="3">
      <t>１ゴウ</t>
    </rPh>
    <rPh sb="3" eb="5">
      <t>ケンシュウ</t>
    </rPh>
    <rPh sb="6" eb="7">
      <t>ダイ</t>
    </rPh>
    <rPh sb="7" eb="9">
      <t>２ゴウ</t>
    </rPh>
    <rPh sb="9" eb="11">
      <t>ケンシュウ</t>
    </rPh>
    <phoneticPr fontId="2"/>
  </si>
  <si>
    <t>口腔内のたんの吸引</t>
    <rPh sb="7" eb="9">
      <t>キュウイン</t>
    </rPh>
    <phoneticPr fontId="2"/>
  </si>
  <si>
    <t>　　（b）最終３回のケアの実施において不成功が１回もないこと（連続３回成功）</t>
    <phoneticPr fontId="2"/>
  </si>
  <si>
    <t>　　（a）累積成功率が70％以上であること</t>
    <phoneticPr fontId="2"/>
  </si>
  <si>
    <t>　　要項で定める回数以上の実地研修を実施し、下記(a),(b)のいずれも満たす場合</t>
    <rPh sb="2" eb="4">
      <t>ヨウコウ</t>
    </rPh>
    <rPh sb="5" eb="6">
      <t>サダ</t>
    </rPh>
    <rPh sb="8" eb="10">
      <t>カイスウ</t>
    </rPh>
    <rPh sb="13" eb="15">
      <t>ジッチ</t>
    </rPh>
    <rPh sb="15" eb="17">
      <t>ケンシュウ</t>
    </rPh>
    <phoneticPr fontId="2"/>
  </si>
  <si>
    <t>　上記表には、「実地研修評価票」の全ての項目について実地研修指導講師の評価結果が「手順どおりに実施できている（評価判定基準「ア」）」と認められた場合に「○」印を記入してください。</t>
    <rPh sb="1" eb="3">
      <t>ジョウキ</t>
    </rPh>
    <rPh sb="3" eb="4">
      <t>ヒョウ</t>
    </rPh>
    <rPh sb="8" eb="10">
      <t>ジッチ</t>
    </rPh>
    <rPh sb="10" eb="12">
      <t>ケンシュウ</t>
    </rPh>
    <rPh sb="12" eb="14">
      <t>ヒョウカ</t>
    </rPh>
    <rPh sb="14" eb="15">
      <t>ヒョウ</t>
    </rPh>
    <rPh sb="17" eb="18">
      <t>スベ</t>
    </rPh>
    <rPh sb="20" eb="22">
      <t>コウモク</t>
    </rPh>
    <rPh sb="26" eb="28">
      <t>ジッチ</t>
    </rPh>
    <rPh sb="28" eb="30">
      <t>ケンシュウ</t>
    </rPh>
    <rPh sb="30" eb="32">
      <t>シドウ</t>
    </rPh>
    <rPh sb="32" eb="34">
      <t>コウシ</t>
    </rPh>
    <rPh sb="35" eb="37">
      <t>ヒョウカ</t>
    </rPh>
    <rPh sb="37" eb="39">
      <t>ケッカ</t>
    </rPh>
    <rPh sb="41" eb="43">
      <t>テジュン</t>
    </rPh>
    <rPh sb="47" eb="49">
      <t>ジッシ</t>
    </rPh>
    <rPh sb="55" eb="57">
      <t>ヒョウカ</t>
    </rPh>
    <rPh sb="57" eb="59">
      <t>ハンテイ</t>
    </rPh>
    <rPh sb="59" eb="61">
      <t>キジュン</t>
    </rPh>
    <rPh sb="72" eb="74">
      <t>バアイ</t>
    </rPh>
    <rPh sb="80" eb="82">
      <t>キニュウ</t>
    </rPh>
    <phoneticPr fontId="2"/>
  </si>
  <si>
    <t>第一号研修
第二号研修</t>
    <phoneticPr fontId="2"/>
  </si>
  <si>
    <t>第一号研修
第二号研修</t>
    <rPh sb="0" eb="2">
      <t>ダイイチ</t>
    </rPh>
    <rPh sb="2" eb="3">
      <t>ゴウ</t>
    </rPh>
    <rPh sb="3" eb="5">
      <t>ケンシュウ</t>
    </rPh>
    <rPh sb="6" eb="7">
      <t>ダイ</t>
    </rPh>
    <rPh sb="7" eb="9">
      <t>ニゴウ</t>
    </rPh>
    <rPh sb="9" eb="11">
      <t>ケンシュウ</t>
    </rPh>
    <phoneticPr fontId="2"/>
  </si>
  <si>
    <t>気管カニューレ内部のたんの吸引</t>
    <phoneticPr fontId="2"/>
  </si>
  <si>
    <t>半固形型</t>
    <rPh sb="0" eb="4">
      <t>ハンコケイガタ</t>
    </rPh>
    <phoneticPr fontId="2"/>
  </si>
  <si>
    <t>滴下型</t>
    <rPh sb="0" eb="3">
      <t>テキカガタ</t>
    </rPh>
    <phoneticPr fontId="2"/>
  </si>
  <si>
    <r>
      <t>【修了判定基準】※胃ろう又は腸ろうによる経管栄養（滴下型・半固形型）では、</t>
    </r>
    <r>
      <rPr>
        <b/>
        <sz val="11"/>
        <color rgb="FFFF0000"/>
        <rFont val="ＭＳ 明朝"/>
        <family val="1"/>
        <charset val="128"/>
      </rPr>
      <t>それぞれの手技で以下の基準を満たす</t>
    </r>
    <r>
      <rPr>
        <sz val="11"/>
        <rFont val="ＭＳ 明朝"/>
        <family val="1"/>
        <charset val="128"/>
      </rPr>
      <t>必要があります。</t>
    </r>
    <rPh sb="3" eb="5">
      <t>ハンテイ</t>
    </rPh>
    <rPh sb="5" eb="7">
      <t>キジュン</t>
    </rPh>
    <rPh sb="9" eb="10">
      <t>イ</t>
    </rPh>
    <rPh sb="12" eb="13">
      <t>マタ</t>
    </rPh>
    <rPh sb="14" eb="15">
      <t>チョウ</t>
    </rPh>
    <rPh sb="20" eb="24">
      <t>ケイカンエイヨウ</t>
    </rPh>
    <rPh sb="25" eb="27">
      <t>テキカ</t>
    </rPh>
    <rPh sb="27" eb="28">
      <t>ガタ</t>
    </rPh>
    <rPh sb="29" eb="30">
      <t>ハン</t>
    </rPh>
    <rPh sb="30" eb="32">
      <t>コケイ</t>
    </rPh>
    <rPh sb="32" eb="33">
      <t>ガタ</t>
    </rPh>
    <rPh sb="42" eb="44">
      <t>シュギ</t>
    </rPh>
    <rPh sb="45" eb="47">
      <t>イカ</t>
    </rPh>
    <rPh sb="48" eb="50">
      <t>キジュン</t>
    </rPh>
    <rPh sb="51" eb="52">
      <t>ミ</t>
    </rPh>
    <rPh sb="54" eb="56">
      <t>ヒツヨウ</t>
    </rPh>
    <phoneticPr fontId="2"/>
  </si>
  <si>
    <t>喀痰吸引等研修（実地研修）　実施結果一覧表</t>
    <rPh sb="0" eb="7">
      <t>カクタンキュウインナドケンシュウ</t>
    </rPh>
    <phoneticPr fontId="2"/>
  </si>
  <si>
    <t>胃ろう又は腸ろうによる経管栄養（滴下型・半固形型）</t>
    <rPh sb="16" eb="19">
      <t>テキカガタ</t>
    </rPh>
    <rPh sb="20" eb="24">
      <t>ハンコケイガタ</t>
    </rPh>
    <phoneticPr fontId="2"/>
  </si>
  <si>
    <t>胃ろう又は腸ろうによる経管栄養（滴下型のみ）</t>
    <rPh sb="16" eb="19">
      <t>テキカガタ</t>
    </rPh>
    <phoneticPr fontId="2"/>
  </si>
  <si>
    <t>○○○</t>
    <phoneticPr fontId="2"/>
  </si>
  <si>
    <t>新潟　太郎</t>
    <rPh sb="0" eb="2">
      <t>ニイガタ</t>
    </rPh>
    <rPh sb="3" eb="5">
      <t>タロウ</t>
    </rPh>
    <phoneticPr fontId="2"/>
  </si>
  <si>
    <t>長岡　花子</t>
    <rPh sb="0" eb="2">
      <t>ナガオカ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</si>
</sst>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</xdr:row>
      <xdr:rowOff>0</xdr:rowOff>
    </xdr:from>
    <xdr:to>
      <xdr:col>36</xdr:col>
      <xdr:colOff>198967</xdr:colOff>
      <xdr:row>3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66F79A-8760-45CD-8767-1543AC991882}"/>
            </a:ext>
          </a:extLst>
        </xdr:cNvPr>
        <xdr:cNvSpPr/>
      </xdr:nvSpPr>
      <xdr:spPr>
        <a:xfrm>
          <a:off x="7874000" y="412750"/>
          <a:ext cx="1543050" cy="4286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"/>
  <sheetViews>
    <sheetView tabSelected="1" zoomScale="90" zoomScaleNormal="90" zoomScaleSheetLayoutView="90" workbookViewId="0"/>
  </sheetViews>
  <sheetFormatPr defaultRowHeight="30" customHeight="1" x14ac:dyDescent="0.15"/>
  <cols>
    <col min="1" max="1" width="1.25" style="2" customWidth="1"/>
    <col min="2" max="2" width="11.625" style="2" customWidth="1"/>
    <col min="3" max="4" width="9.625" style="2" customWidth="1"/>
    <col min="5" max="34" width="2.625" style="2" customWidth="1"/>
    <col min="35" max="35" width="1.25" style="2" customWidth="1"/>
    <col min="36" max="36" width="8.5" style="2" bestFit="1" customWidth="1"/>
    <col min="37" max="37" width="11.625" style="2" customWidth="1"/>
    <col min="38" max="38" width="1.25" style="2" customWidth="1"/>
    <col min="39" max="42" width="2.5" style="2" hidden="1" customWidth="1"/>
    <col min="43" max="43" width="7.5" style="2" bestFit="1" customWidth="1"/>
    <col min="44" max="16384" width="9" style="2"/>
  </cols>
  <sheetData>
    <row r="1" spans="1:43" ht="22.5" customHeight="1" x14ac:dyDescent="0.15">
      <c r="A1" s="30"/>
      <c r="B1" s="30"/>
      <c r="C1" s="30"/>
      <c r="D1" s="30"/>
      <c r="E1" s="30"/>
      <c r="F1" s="55" t="s">
        <v>32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30"/>
      <c r="AJ1" s="30"/>
      <c r="AK1" s="30"/>
      <c r="AL1" s="30"/>
      <c r="AM1" s="30"/>
      <c r="AN1" s="30"/>
      <c r="AO1" s="30"/>
      <c r="AP1" s="30"/>
      <c r="AQ1" s="30"/>
    </row>
    <row r="2" spans="1:43" ht="9.949999999999999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2.5" customHeight="1" x14ac:dyDescent="0.15">
      <c r="A3" s="3"/>
      <c r="C3" s="45" t="s">
        <v>19</v>
      </c>
      <c r="D3" s="45"/>
      <c r="E3" s="57" t="s">
        <v>35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2.5" customHeight="1" x14ac:dyDescent="0.15">
      <c r="C4" s="45" t="s">
        <v>18</v>
      </c>
      <c r="D4" s="45"/>
      <c r="E4" s="57" t="s">
        <v>36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43" ht="22.5" customHeight="1" x14ac:dyDescent="0.15">
      <c r="C5" s="45" t="s">
        <v>12</v>
      </c>
      <c r="D5" s="45"/>
      <c r="E5" s="57" t="s">
        <v>37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43" ht="9.9499999999999993" customHeight="1" thickBot="1" x14ac:dyDescent="0.2">
      <c r="E6" s="4"/>
      <c r="F6" s="4"/>
      <c r="G6" s="4"/>
      <c r="H6" s="4"/>
      <c r="I6" s="4"/>
      <c r="J6" s="4"/>
      <c r="K6" s="4"/>
    </row>
    <row r="7" spans="1:43" ht="22.5" hidden="1" customHeight="1" x14ac:dyDescent="0.15">
      <c r="E7" s="3"/>
      <c r="F7" s="4"/>
      <c r="G7" s="4"/>
      <c r="H7" s="4"/>
      <c r="I7" s="4"/>
      <c r="J7" s="4"/>
      <c r="K7" s="4"/>
      <c r="AJ7" s="3" t="s">
        <v>8</v>
      </c>
      <c r="AK7" s="2" t="s">
        <v>4</v>
      </c>
    </row>
    <row r="8" spans="1:43" ht="22.5" hidden="1" customHeight="1" thickBot="1" x14ac:dyDescent="0.2">
      <c r="E8" s="3"/>
      <c r="AJ8" s="3" t="s">
        <v>11</v>
      </c>
      <c r="AK8" s="2" t="s">
        <v>7</v>
      </c>
    </row>
    <row r="9" spans="1:43" ht="42" customHeight="1" x14ac:dyDescent="0.15">
      <c r="B9" s="5" t="s">
        <v>9</v>
      </c>
      <c r="C9" s="56" t="s">
        <v>10</v>
      </c>
      <c r="D9" s="56"/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15">
        <v>6</v>
      </c>
      <c r="K9" s="15">
        <v>7</v>
      </c>
      <c r="L9" s="15">
        <v>8</v>
      </c>
      <c r="M9" s="15">
        <v>9</v>
      </c>
      <c r="N9" s="15">
        <v>10</v>
      </c>
      <c r="O9" s="15">
        <v>11</v>
      </c>
      <c r="P9" s="15">
        <v>12</v>
      </c>
      <c r="Q9" s="15">
        <v>13</v>
      </c>
      <c r="R9" s="15">
        <v>14</v>
      </c>
      <c r="S9" s="15">
        <v>15</v>
      </c>
      <c r="T9" s="15">
        <v>16</v>
      </c>
      <c r="U9" s="15">
        <v>17</v>
      </c>
      <c r="V9" s="15">
        <v>18</v>
      </c>
      <c r="W9" s="15">
        <v>19</v>
      </c>
      <c r="X9" s="15">
        <v>20</v>
      </c>
      <c r="Y9" s="15">
        <v>21</v>
      </c>
      <c r="Z9" s="15">
        <v>22</v>
      </c>
      <c r="AA9" s="15">
        <v>23</v>
      </c>
      <c r="AB9" s="15">
        <v>24</v>
      </c>
      <c r="AC9" s="15">
        <v>25</v>
      </c>
      <c r="AD9" s="15">
        <v>26</v>
      </c>
      <c r="AE9" s="15">
        <v>27</v>
      </c>
      <c r="AF9" s="15">
        <v>28</v>
      </c>
      <c r="AG9" s="15">
        <v>29</v>
      </c>
      <c r="AH9" s="15">
        <v>30</v>
      </c>
      <c r="AI9" s="7"/>
      <c r="AJ9" s="8" t="s">
        <v>3</v>
      </c>
      <c r="AK9" s="6" t="s">
        <v>0</v>
      </c>
      <c r="AL9" s="23"/>
      <c r="AM9" s="24" t="s">
        <v>14</v>
      </c>
      <c r="AN9" s="24" t="s">
        <v>15</v>
      </c>
      <c r="AO9" s="24" t="s">
        <v>1</v>
      </c>
      <c r="AP9" s="3" t="s">
        <v>16</v>
      </c>
      <c r="AQ9" s="20" t="s">
        <v>2</v>
      </c>
    </row>
    <row r="10" spans="1:43" ht="42" customHeight="1" x14ac:dyDescent="0.15">
      <c r="B10" s="28" t="s">
        <v>20</v>
      </c>
      <c r="C10" s="47" t="s">
        <v>21</v>
      </c>
      <c r="D10" s="48"/>
      <c r="E10" s="18" t="s">
        <v>8</v>
      </c>
      <c r="F10" s="18" t="s">
        <v>11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  <c r="L10" s="18" t="s">
        <v>8</v>
      </c>
      <c r="M10" s="18" t="s">
        <v>8</v>
      </c>
      <c r="N10" s="18" t="s">
        <v>8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7"/>
      <c r="AJ10" s="10">
        <f>ROUNDDOWN(COUNTIF(E10:AH10,"○")/COUNTA(E10:AH10),3)</f>
        <v>0.9</v>
      </c>
      <c r="AK10" s="9" t="s">
        <v>4</v>
      </c>
      <c r="AL10" s="23"/>
      <c r="AM10" s="2">
        <f>IF(ISERROR(AJ10),0,IF(AJ10&gt;=70%,1,0))</f>
        <v>1</v>
      </c>
      <c r="AN10" s="2">
        <f>IF(AK10="全て成功",1,0)</f>
        <v>1</v>
      </c>
      <c r="AO10" s="2">
        <f>IF(COUNTA(E10:AH10)&gt;=10,1,0)</f>
        <v>1</v>
      </c>
      <c r="AP10" s="3">
        <f>SUM(AM10:AO10)</f>
        <v>3</v>
      </c>
      <c r="AQ10" s="21" t="str">
        <f>IF(AM10=1,IF(AP10=3,"合格","不合格"),"")</f>
        <v>合格</v>
      </c>
    </row>
    <row r="11" spans="1:43" ht="42" customHeight="1" x14ac:dyDescent="0.15">
      <c r="B11" s="28" t="s">
        <v>20</v>
      </c>
      <c r="C11" s="47" t="s">
        <v>5</v>
      </c>
      <c r="D11" s="48"/>
      <c r="E11" s="18" t="s">
        <v>11</v>
      </c>
      <c r="F11" s="18" t="s">
        <v>11</v>
      </c>
      <c r="G11" s="18" t="s">
        <v>8</v>
      </c>
      <c r="H11" s="18" t="s">
        <v>8</v>
      </c>
      <c r="I11" s="18" t="s">
        <v>8</v>
      </c>
      <c r="J11" s="18" t="s">
        <v>8</v>
      </c>
      <c r="K11" s="18" t="s">
        <v>8</v>
      </c>
      <c r="L11" s="18" t="s">
        <v>11</v>
      </c>
      <c r="M11" s="18" t="s">
        <v>8</v>
      </c>
      <c r="N11" s="18" t="s">
        <v>8</v>
      </c>
      <c r="O11" s="18" t="s">
        <v>11</v>
      </c>
      <c r="P11" s="18" t="s">
        <v>8</v>
      </c>
      <c r="Q11" s="18" t="s">
        <v>11</v>
      </c>
      <c r="R11" s="18" t="s">
        <v>11</v>
      </c>
      <c r="S11" s="18" t="s">
        <v>8</v>
      </c>
      <c r="T11" s="18" t="s">
        <v>8</v>
      </c>
      <c r="U11" s="18" t="s">
        <v>8</v>
      </c>
      <c r="V11" s="18" t="s">
        <v>8</v>
      </c>
      <c r="W11" s="18" t="s">
        <v>8</v>
      </c>
      <c r="X11" s="18" t="s">
        <v>8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7"/>
      <c r="AJ11" s="10">
        <f t="shared" ref="AJ11:AJ16" si="0">ROUNDDOWN(COUNTIF(E11:AH11,"○")/COUNTA(E11:AH11),3)</f>
        <v>0.7</v>
      </c>
      <c r="AK11" s="9" t="s">
        <v>4</v>
      </c>
      <c r="AL11" s="23"/>
      <c r="AM11" s="2">
        <f>IF(ISERROR(AJ11),0,IF(AJ11&gt;=70%,1,0))</f>
        <v>1</v>
      </c>
      <c r="AN11" s="2">
        <f>IF(AK11="全て成功",1,0)</f>
        <v>1</v>
      </c>
      <c r="AO11" s="2">
        <f>IF(COUNTA(E11:AH11)&gt;=20,1,0)</f>
        <v>1</v>
      </c>
      <c r="AP11" s="3">
        <f>SUM(AM11:AO11)</f>
        <v>3</v>
      </c>
      <c r="AQ11" s="21" t="str">
        <f>IF(AM11=1,IF(AP11=3,"合格","不合格"),"")</f>
        <v>合格</v>
      </c>
    </row>
    <row r="12" spans="1:43" ht="42" customHeight="1" x14ac:dyDescent="0.15">
      <c r="B12" s="29" t="s">
        <v>20</v>
      </c>
      <c r="C12" s="49" t="s">
        <v>28</v>
      </c>
      <c r="D12" s="50"/>
      <c r="E12" s="18" t="s">
        <v>8</v>
      </c>
      <c r="F12" s="18" t="s">
        <v>8</v>
      </c>
      <c r="G12" s="18" t="s">
        <v>8</v>
      </c>
      <c r="H12" s="18" t="s">
        <v>8</v>
      </c>
      <c r="I12" s="18" t="s">
        <v>8</v>
      </c>
      <c r="J12" s="18" t="s">
        <v>8</v>
      </c>
      <c r="K12" s="18" t="s">
        <v>8</v>
      </c>
      <c r="L12" s="18" t="s">
        <v>8</v>
      </c>
      <c r="M12" s="18" t="s">
        <v>8</v>
      </c>
      <c r="N12" s="18" t="s">
        <v>8</v>
      </c>
      <c r="O12" s="18" t="s">
        <v>8</v>
      </c>
      <c r="P12" s="18" t="s">
        <v>8</v>
      </c>
      <c r="Q12" s="18" t="s">
        <v>8</v>
      </c>
      <c r="R12" s="18" t="s">
        <v>8</v>
      </c>
      <c r="S12" s="18" t="s">
        <v>8</v>
      </c>
      <c r="T12" s="18" t="s">
        <v>8</v>
      </c>
      <c r="U12" s="18" t="s">
        <v>8</v>
      </c>
      <c r="V12" s="18" t="s">
        <v>8</v>
      </c>
      <c r="W12" s="18" t="s">
        <v>8</v>
      </c>
      <c r="X12" s="18" t="s">
        <v>8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7"/>
      <c r="AJ12" s="10">
        <f t="shared" si="0"/>
        <v>1</v>
      </c>
      <c r="AK12" s="9" t="s">
        <v>4</v>
      </c>
      <c r="AL12" s="23"/>
      <c r="AM12" s="2">
        <f>IF(ISERROR(AJ12),0,IF(AJ12&gt;=70%,1,0))</f>
        <v>1</v>
      </c>
      <c r="AN12" s="2">
        <f>IF(AK12="全て成功",1,0)</f>
        <v>1</v>
      </c>
      <c r="AO12" s="2">
        <f>IF(COUNTA(E12:AH12)&gt;=20,1,0)</f>
        <v>1</v>
      </c>
      <c r="AP12" s="3">
        <f>SUM(AM12:AO12)</f>
        <v>3</v>
      </c>
      <c r="AQ12" s="21" t="str">
        <f>IF(AM12=1,IF(AP12=3,"合格","不合格"),"")</f>
        <v>合格</v>
      </c>
    </row>
    <row r="13" spans="1:43" ht="42" customHeight="1" x14ac:dyDescent="0.15">
      <c r="B13" s="41" t="s">
        <v>26</v>
      </c>
      <c r="C13" s="43" t="s">
        <v>33</v>
      </c>
      <c r="D13" s="34" t="s">
        <v>30</v>
      </c>
      <c r="E13" s="18" t="s">
        <v>8</v>
      </c>
      <c r="F13" s="18" t="s">
        <v>8</v>
      </c>
      <c r="G13" s="18" t="s">
        <v>8</v>
      </c>
      <c r="H13" s="18" t="s">
        <v>11</v>
      </c>
      <c r="I13" s="18" t="s">
        <v>8</v>
      </c>
      <c r="J13" s="18" t="s">
        <v>8</v>
      </c>
      <c r="K13" s="18" t="s">
        <v>11</v>
      </c>
      <c r="L13" s="18" t="s">
        <v>11</v>
      </c>
      <c r="M13" s="18" t="s">
        <v>8</v>
      </c>
      <c r="N13" s="18" t="s">
        <v>8</v>
      </c>
      <c r="O13" s="18" t="s">
        <v>8</v>
      </c>
      <c r="P13" s="18" t="s">
        <v>8</v>
      </c>
      <c r="Q13" s="18" t="s">
        <v>8</v>
      </c>
      <c r="R13" s="18" t="s">
        <v>8</v>
      </c>
      <c r="S13" s="18" t="s">
        <v>11</v>
      </c>
      <c r="T13" s="18" t="s">
        <v>8</v>
      </c>
      <c r="U13" s="18" t="s">
        <v>11</v>
      </c>
      <c r="V13" s="18" t="s">
        <v>8</v>
      </c>
      <c r="W13" s="18"/>
      <c r="X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7"/>
      <c r="AJ13" s="10">
        <f t="shared" si="0"/>
        <v>0.72199999999999998</v>
      </c>
      <c r="AK13" s="9" t="s">
        <v>4</v>
      </c>
      <c r="AL13" s="23"/>
      <c r="AM13" s="2">
        <f t="shared" ref="AM13:AM15" si="1">IF(ISERROR(AJ13),0,IF(AJ13&gt;=70%,1,0))</f>
        <v>1</v>
      </c>
      <c r="AN13" s="2">
        <f t="shared" ref="AN13:AN15" si="2">IF(AK13="全て成功",1,0)</f>
        <v>1</v>
      </c>
      <c r="AO13" s="2">
        <f>IF(COUNTA(E13:AH14)&gt;=20,1,0)</f>
        <v>1</v>
      </c>
      <c r="AP13" s="3">
        <f t="shared" ref="AP13:AP15" si="3">SUM(AM13:AO13)</f>
        <v>3</v>
      </c>
      <c r="AQ13" s="21" t="str">
        <f t="shared" ref="AQ13:AQ15" si="4">IF(AM13=1,IF(AP13=3,"合格","不合格"),"")</f>
        <v>合格</v>
      </c>
    </row>
    <row r="14" spans="1:43" ht="42" customHeight="1" x14ac:dyDescent="0.15">
      <c r="B14" s="42"/>
      <c r="C14" s="44"/>
      <c r="D14" s="34" t="s">
        <v>29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37"/>
      <c r="Q14" s="35"/>
      <c r="R14" s="35"/>
      <c r="S14" s="35"/>
      <c r="T14" s="35"/>
      <c r="U14" s="35"/>
      <c r="V14" s="35"/>
      <c r="W14" s="18" t="s">
        <v>8</v>
      </c>
      <c r="X14" s="18" t="s">
        <v>8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"/>
      <c r="AJ14" s="10">
        <f t="shared" si="0"/>
        <v>1</v>
      </c>
      <c r="AK14" s="33" t="s">
        <v>4</v>
      </c>
      <c r="AL14" s="23"/>
      <c r="AM14" s="2">
        <f t="shared" si="1"/>
        <v>1</v>
      </c>
      <c r="AN14" s="2">
        <f t="shared" si="2"/>
        <v>1</v>
      </c>
      <c r="AO14" s="2">
        <f>IF(COUNTA(E13:AH14)&gt;=20,1,0)</f>
        <v>1</v>
      </c>
      <c r="AP14" s="3">
        <f t="shared" si="3"/>
        <v>3</v>
      </c>
      <c r="AQ14" s="21" t="str">
        <f t="shared" si="4"/>
        <v>合格</v>
      </c>
    </row>
    <row r="15" spans="1:43" ht="42" customHeight="1" x14ac:dyDescent="0.15">
      <c r="B15" s="38" t="s">
        <v>20</v>
      </c>
      <c r="C15" s="53" t="s">
        <v>34</v>
      </c>
      <c r="D15" s="54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1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7"/>
      <c r="AJ15" s="10" t="e">
        <f t="shared" si="0"/>
        <v>#DIV/0!</v>
      </c>
      <c r="AK15" s="33"/>
      <c r="AL15" s="23"/>
      <c r="AM15" s="2">
        <f t="shared" si="1"/>
        <v>0</v>
      </c>
      <c r="AN15" s="2">
        <f t="shared" si="2"/>
        <v>0</v>
      </c>
      <c r="AO15" s="2">
        <f t="shared" ref="AO15" si="5">IF(COUNTA(E15:AH15)&gt;=20,1,0)</f>
        <v>0</v>
      </c>
      <c r="AP15" s="3">
        <f t="shared" si="3"/>
        <v>0</v>
      </c>
      <c r="AQ15" s="21" t="str">
        <f t="shared" si="4"/>
        <v/>
      </c>
    </row>
    <row r="16" spans="1:43" ht="42" customHeight="1" thickBot="1" x14ac:dyDescent="0.2">
      <c r="B16" s="39" t="s">
        <v>27</v>
      </c>
      <c r="C16" s="51" t="s">
        <v>6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19"/>
      <c r="X16" s="19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7"/>
      <c r="AJ16" s="12" t="e">
        <f t="shared" si="0"/>
        <v>#DIV/0!</v>
      </c>
      <c r="AK16" s="11"/>
      <c r="AL16" s="23"/>
      <c r="AM16" s="2">
        <f>IF(ISERROR(AJ16),0,IF(AJ16&gt;=70%,1,0))</f>
        <v>0</v>
      </c>
      <c r="AN16" s="2">
        <f>IF(AK16="全て成功",1,0)</f>
        <v>0</v>
      </c>
      <c r="AO16" s="2">
        <f>IF(COUNTA(E16:AH16)&gt;=20,1,0)</f>
        <v>0</v>
      </c>
      <c r="AP16" s="3">
        <f>SUM(AM16:AO16)</f>
        <v>0</v>
      </c>
      <c r="AQ16" s="22" t="str">
        <f>IF(AM16=1,IF(AP16=3,"合格","不合格"),"")</f>
        <v/>
      </c>
    </row>
    <row r="17" spans="1:43" ht="9.9499999999999993" customHeight="1" x14ac:dyDescent="0.15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3"/>
    </row>
    <row r="18" spans="1:43" ht="27" customHeight="1" x14ac:dyDescent="0.15">
      <c r="B18" s="25" t="s">
        <v>13</v>
      </c>
      <c r="C18" s="46" t="s">
        <v>25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</row>
    <row r="19" spans="1:43" ht="13.5" x14ac:dyDescent="0.15">
      <c r="B19" s="25" t="s">
        <v>13</v>
      </c>
      <c r="C19" s="46" t="s">
        <v>17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</row>
    <row r="20" spans="1:43" ht="9.9499999999999993" customHeight="1" x14ac:dyDescent="0.15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18.75" customHeight="1" x14ac:dyDescent="0.15">
      <c r="A21" s="2" t="s">
        <v>31</v>
      </c>
    </row>
    <row r="22" spans="1:43" ht="18.75" customHeight="1" x14ac:dyDescent="0.15">
      <c r="A22" s="2" t="s">
        <v>24</v>
      </c>
    </row>
    <row r="23" spans="1:43" ht="18.75" customHeight="1" x14ac:dyDescent="0.15">
      <c r="A23" s="2" t="s">
        <v>23</v>
      </c>
    </row>
    <row r="24" spans="1:43" ht="18.75" customHeight="1" x14ac:dyDescent="0.15">
      <c r="A24" s="2" t="s">
        <v>22</v>
      </c>
    </row>
  </sheetData>
  <mergeCells count="17">
    <mergeCell ref="F1:AH1"/>
    <mergeCell ref="C9:D9"/>
    <mergeCell ref="C18:AQ18"/>
    <mergeCell ref="E3:S3"/>
    <mergeCell ref="E4:S4"/>
    <mergeCell ref="E5:S5"/>
    <mergeCell ref="C19:AQ19"/>
    <mergeCell ref="C10:D10"/>
    <mergeCell ref="C11:D11"/>
    <mergeCell ref="C12:D12"/>
    <mergeCell ref="C16:D16"/>
    <mergeCell ref="C15:D15"/>
    <mergeCell ref="B13:B14"/>
    <mergeCell ref="C13:C14"/>
    <mergeCell ref="C3:D3"/>
    <mergeCell ref="C4:D4"/>
    <mergeCell ref="C5:D5"/>
  </mergeCells>
  <phoneticPr fontId="2"/>
  <conditionalFormatting sqref="AJ10:AJ16">
    <cfRule type="expression" dxfId="0" priority="1" stopIfTrue="1">
      <formula>ISERROR($AJ10)</formula>
    </cfRule>
  </conditionalFormatting>
  <dataValidations count="2">
    <dataValidation type="list" allowBlank="1" showInputMessage="1" showErrorMessage="1" sqref="AK10:AK16" xr:uid="{00000000-0002-0000-0000-000000000000}">
      <formula1>$AK$7:$AK$8</formula1>
    </dataValidation>
    <dataValidation type="list" allowBlank="1" showInputMessage="1" showErrorMessage="1" sqref="E10:X12 E15:N16 Y10:AH16 O14:W16 X13:X16 E13:W13" xr:uid="{00000000-0002-0000-0000-000001000000}">
      <formula1>$AJ$7:$AJ$8</formula1>
    </dataValidation>
  </dataValidations>
  <printOptions horizontalCentered="1"/>
  <pageMargins left="0.19685039370078741" right="0.19685039370078741" top="0.59055118110236227" bottom="0.19685039370078741" header="0.51181102362204722" footer="0.15748031496062992"/>
  <pageSetup paperSize="9" orientation="landscape" r:id="rId1"/>
  <headerFooter alignWithMargins="0">
    <oddHeader>&amp;L&amp;"ＭＳ ゴシック,標準"様式４</oddHeader>
  </headerFooter>
  <ignoredErrors>
    <ignoredError sqref="AJ10:AJ14 AJ15:AJ1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八寿男 仲川</cp:lastModifiedBy>
  <cp:lastPrinted>2025-01-07T07:30:53Z</cp:lastPrinted>
  <dcterms:created xsi:type="dcterms:W3CDTF">2012-01-31T04:47:58Z</dcterms:created>
  <dcterms:modified xsi:type="dcterms:W3CDTF">2025-02-17T02:33:01Z</dcterms:modified>
</cp:coreProperties>
</file>